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ilans -06 w groszach" sheetId="1" r:id="rId1"/>
  </sheets>
  <definedNames>
    <definedName name="_xlnm.Print_Area" localSheetId="0">'Bilans -06 w groszach'!$A$1:$H$68</definedName>
  </definedNames>
  <calcPr fullCalcOnLoad="1"/>
</workbook>
</file>

<file path=xl/sharedStrings.xml><?xml version="1.0" encoding="utf-8"?>
<sst xmlns="http://schemas.openxmlformats.org/spreadsheetml/2006/main" count="99" uniqueCount="97">
  <si>
    <t>Nazwa i adres</t>
  </si>
  <si>
    <t xml:space="preserve"> jednostki sprawozdawczej</t>
  </si>
  <si>
    <t>BILANS</t>
  </si>
  <si>
    <t>jednostki budżetowej,</t>
  </si>
  <si>
    <t>zakładu budżetowego, gospodarstwa</t>
  </si>
  <si>
    <t>pomocniczego jednostki budżetowej</t>
  </si>
  <si>
    <t>Wysłać bez pisma przewodniego</t>
  </si>
  <si>
    <t>Adresat</t>
  </si>
  <si>
    <t>AKTYWA</t>
  </si>
  <si>
    <t>Stan na początek roku</t>
  </si>
  <si>
    <t>Stan na koniec roku</t>
  </si>
  <si>
    <t>PASYWA</t>
  </si>
  <si>
    <t>A. Aktywa trwałe</t>
  </si>
  <si>
    <t>I. Wartości niematerialne i prawne</t>
  </si>
  <si>
    <t>II. Rzeczowe aktywa trwałe</t>
  </si>
  <si>
    <t>1. Środki twałe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</si>
  <si>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</si>
  <si>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</si>
  <si>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</si>
  <si>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</si>
  <si>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</si>
  <si>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Inwestycje rozpoczęte (środki trwałe w budowie)</t>
  </si>
  <si>
    <t>3. Środki przekazane na poczet inwestycji</t>
  </si>
  <si>
    <t>III. Należności długoterminowe</t>
  </si>
  <si>
    <t>IV. Długoterminowe aktywa finansowe</t>
  </si>
  <si>
    <t>1.1 Akcje i udziały</t>
  </si>
  <si>
    <t>1.2. Papiery wartościowe długoterminowe</t>
  </si>
  <si>
    <t>1.3. Inne długoterminowe aktywa finansowe</t>
  </si>
  <si>
    <t>V. Wartość mienia zlikwidowanych jednostek</t>
  </si>
  <si>
    <t>B. Aktywa obrotowe</t>
  </si>
  <si>
    <t>I. Zapasy</t>
  </si>
  <si>
    <t>1.1. Materiały</t>
  </si>
  <si>
    <t>1.2. Półprodukty i produkty w toku</t>
  </si>
  <si>
    <t>1.3. Produkty gotowe</t>
  </si>
  <si>
    <t>1.4. Towary</t>
  </si>
  <si>
    <t>II. Należności krótkoterminowe</t>
  </si>
  <si>
    <t>1.1. Należności z tytułu dostaw i usług</t>
  </si>
  <si>
    <t>1.3. Należności z tytułu ubezpieczeń społecznych</t>
  </si>
  <si>
    <t>1.4. Pozostałe należności</t>
  </si>
  <si>
    <t>1.5. Rozliczenia z tytułu środków na wydatki budżetowe i z tytułu dochodów budżetowych</t>
  </si>
  <si>
    <t>III. Środki pieniężne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</si>
  <si>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</si>
  <si>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</si>
  <si>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</si>
  <si>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</si>
  <si>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</si>
  <si>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</si>
  <si>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</si>
  <si>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A. Fundusz</t>
  </si>
  <si>
    <t>I. Fundusz jednostki</t>
  </si>
  <si>
    <t>1.1. Zysk netto (+)</t>
  </si>
  <si>
    <t>1.2. Strata netto (-)</t>
  </si>
  <si>
    <t>III. Nadwyżka środków obrotowych (-)</t>
  </si>
  <si>
    <t>IV. Odpisy z wyniku finansowego (-)</t>
  </si>
  <si>
    <t>V. Fundusz mienia zlikwidowanych jednostek</t>
  </si>
  <si>
    <t>VI. Inne</t>
  </si>
  <si>
    <t>B. Fundusze celowe</t>
  </si>
  <si>
    <t>1.1. ……………………</t>
  </si>
  <si>
    <t>1.2. ……………………</t>
  </si>
  <si>
    <t>C. Zobowiązania długoterminowe</t>
  </si>
  <si>
    <t>D. Zobowiązania krótkoterminowe i fundusze specjalne</t>
  </si>
  <si>
    <t>I. Zobowiązania krótkoterminowe</t>
  </si>
  <si>
    <t>1.1. Zobowiązania z tytułu dostaw i usług</t>
  </si>
  <si>
    <t>1.2. Zobowiązania wobec budżetów</t>
  </si>
  <si>
    <t>1.3. Zobowiązania z tytułu ubezpieczeń społecznych</t>
  </si>
  <si>
    <t>1.4. Zobowiązania z tytułu wynagrodzeń</t>
  </si>
  <si>
    <t>1.5. Pozostałe zobowiązania</t>
  </si>
  <si>
    <t>1.6. Sumy obce (depozytowe, zabezpieczenia wykonania umów)</t>
  </si>
  <si>
    <t>1.7. Rozliczenia z tytułu środków na wydatki budżetowe i z tytułu dochodów budżetowych</t>
  </si>
  <si>
    <t>II. Fundusze specjalne</t>
  </si>
  <si>
    <t>1.1. Zakładowy Fundusz Świadczeń Socjalnych</t>
  </si>
  <si>
    <t>1.2. Inne fundusze</t>
  </si>
  <si>
    <t>E. Rozliczenia międzyokresowe</t>
  </si>
  <si>
    <t>I. Rozliczenia międzyokresowe przychodów</t>
  </si>
  <si>
    <t>II. Inne rozliczenia międzyokresowe</t>
  </si>
  <si>
    <t>F. Inne pasywa</t>
  </si>
  <si>
    <t>SUMA PASYWÓW</t>
  </si>
  <si>
    <t>1.8. Rezerwy na zobowiązania</t>
  </si>
  <si>
    <t>II. Wynik finansowy netto</t>
  </si>
  <si>
    <t xml:space="preserve">A. Objaśnienie - wykazane w bilansie wartości aktywów trwałych i obrotowych są pomniejszone odpowiednio </t>
  </si>
  <si>
    <t>o umorzenie i odpisy aktualizujące.</t>
  </si>
  <si>
    <t>B. Informacje uzupełniające istotne dla rzetelności i przejrzystości sytuacji finansowej i majątkowej:</t>
  </si>
  <si>
    <t>1. Umorzenie wartości niematerialnych i prawnych ……………………………………………………………..</t>
  </si>
  <si>
    <t>2. Odpisy aktualizujące należności ………………………………………………………………………………..</t>
  </si>
  <si>
    <t>3. ………………………………………………………………………………………………………………………</t>
  </si>
  <si>
    <t>Główny księgowy</t>
  </si>
  <si>
    <t>rok, miesiąc, dzień</t>
  </si>
  <si>
    <t>Kierownik jednostki</t>
  </si>
  <si>
    <r>
      <t xml:space="preserve">Numer identyfikacyjny REGON                       </t>
    </r>
    <r>
      <rPr>
        <b/>
        <sz val="10"/>
        <rFont val="Arial"/>
        <family val="2"/>
      </rPr>
      <t xml:space="preserve">530540453    </t>
    </r>
    <r>
      <rPr>
        <b/>
        <sz val="7"/>
        <rFont val="Arial"/>
        <family val="2"/>
      </rPr>
      <t xml:space="preserve">         </t>
    </r>
  </si>
  <si>
    <t>Nyski Ośrodek Rekreacji</t>
  </si>
  <si>
    <t>z/s w Skorochowie 48-300 Nysa</t>
  </si>
  <si>
    <t>1.2. Należności od budżetów</t>
  </si>
  <si>
    <t>5.026,29</t>
  </si>
  <si>
    <t>66.189,44</t>
  </si>
  <si>
    <r>
      <t xml:space="preserve">sporządzony na dzień </t>
    </r>
    <r>
      <rPr>
        <b/>
        <sz val="8"/>
        <color indexed="9"/>
        <rFont val="Arial"/>
        <family val="2"/>
      </rPr>
      <t>XXXXXXXXXXXXXXXxxxxxXXXXXXXXXXXXXxxxxxxXXXXXX</t>
    </r>
    <r>
      <rPr>
        <b/>
        <sz val="8"/>
        <rFont val="Arial"/>
        <family val="2"/>
      </rPr>
      <t xml:space="preserve"> 31.12. 2006r.</t>
    </r>
  </si>
  <si>
    <t xml:space="preserve">Urząd Miejski    48-300 Nysa ul. Kolejowa 15 </t>
  </si>
  <si>
    <t xml:space="preserve">        2007.02.20.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</si>
</sst>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3" fontId="3" fillId="0" borderId="1" xfId="0" applyNumberFormat="1" applyFont="1" applyBorder="1" applyAlignment="1">
      <alignment vertical="top" wrapText="1"/>
    </xf>
    <xf numFmtId="43" fontId="1" fillId="0" borderId="1" xfId="0" applyNumberFormat="1" applyFont="1" applyBorder="1" applyAlignment="1">
      <alignment vertical="top" wrapText="1"/>
    </xf>
    <xf numFmtId="43" fontId="3" fillId="0" borderId="1" xfId="0" applyNumberFormat="1" applyFont="1" applyBorder="1" applyAlignment="1" applyProtection="1">
      <alignment vertical="top" wrapText="1"/>
      <protection locked="0"/>
    </xf>
    <xf numFmtId="43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2" xfId="0" applyFont="1" applyFill="1" applyBorder="1" applyAlignment="1">
      <alignment horizontal="centerContinuous" vertical="top"/>
    </xf>
    <xf numFmtId="0" fontId="1" fillId="2" borderId="3" xfId="0" applyFont="1" applyFill="1" applyBorder="1" applyAlignment="1">
      <alignment horizontal="centerContinuous" vertical="top"/>
    </xf>
    <xf numFmtId="0" fontId="1" fillId="2" borderId="4" xfId="0" applyFont="1" applyFill="1" applyBorder="1" applyAlignment="1">
      <alignment horizontal="centerContinuous" vertical="top"/>
    </xf>
    <xf numFmtId="0" fontId="3" fillId="2" borderId="5" xfId="0" applyFont="1" applyFill="1" applyBorder="1" applyAlignment="1">
      <alignment horizontal="centerContinuous" vertical="top"/>
    </xf>
    <xf numFmtId="0" fontId="1" fillId="2" borderId="0" xfId="0" applyFont="1" applyFill="1" applyBorder="1" applyAlignment="1">
      <alignment horizontal="centerContinuous" vertical="top"/>
    </xf>
    <xf numFmtId="0" fontId="1" fillId="2" borderId="6" xfId="0" applyFont="1" applyFill="1" applyBorder="1" applyAlignment="1">
      <alignment horizontal="centerContinuous" vertical="top"/>
    </xf>
    <xf numFmtId="0" fontId="3" fillId="2" borderId="0" xfId="0" applyFont="1" applyFill="1" applyBorder="1" applyAlignment="1">
      <alignment horizontal="centerContinuous" vertical="top"/>
    </xf>
    <xf numFmtId="0" fontId="3" fillId="2" borderId="6" xfId="0" applyFont="1" applyFill="1" applyBorder="1" applyAlignment="1">
      <alignment horizontal="centerContinuous" vertical="top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43" fontId="5" fillId="0" borderId="1" xfId="0" applyNumberFormat="1" applyFont="1" applyBorder="1" applyAlignment="1">
      <alignment vertical="top" wrapText="1"/>
    </xf>
    <xf numFmtId="43" fontId="5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0" fontId="1" fillId="2" borderId="3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Continuous" vertical="top"/>
    </xf>
    <xf numFmtId="0" fontId="3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/>
    </xf>
    <xf numFmtId="0" fontId="7" fillId="2" borderId="1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3" fontId="9" fillId="0" borderId="1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12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2" borderId="3" xfId="0" applyFont="1" applyFill="1" applyBorder="1" applyAlignment="1">
      <alignment vertical="top"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3" fontId="1" fillId="0" borderId="10" xfId="0" applyNumberFormat="1" applyFont="1" applyBorder="1" applyAlignment="1">
      <alignment vertical="top" wrapText="1"/>
    </xf>
    <xf numFmtId="43" fontId="1" fillId="0" borderId="11" xfId="0" applyNumberFormat="1" applyFont="1" applyBorder="1" applyAlignment="1">
      <alignment vertical="top" wrapText="1"/>
    </xf>
    <xf numFmtId="43" fontId="3" fillId="0" borderId="10" xfId="0" applyNumberFormat="1" applyFont="1" applyBorder="1" applyAlignment="1">
      <alignment vertical="top" wrapText="1"/>
    </xf>
    <xf numFmtId="43" fontId="3" fillId="0" borderId="11" xfId="0" applyNumberFormat="1" applyFont="1" applyBorder="1" applyAlignment="1">
      <alignment vertical="top" wrapText="1"/>
    </xf>
    <xf numFmtId="43" fontId="3" fillId="0" borderId="10" xfId="0" applyNumberFormat="1" applyFont="1" applyBorder="1" applyAlignment="1" applyProtection="1">
      <alignment vertical="top" wrapText="1"/>
      <protection locked="0"/>
    </xf>
    <xf numFmtId="43" fontId="3" fillId="0" borderId="11" xfId="0" applyNumberFormat="1" applyFont="1" applyBorder="1" applyAlignment="1" applyProtection="1">
      <alignment vertical="top" wrapText="1"/>
      <protection locked="0"/>
    </xf>
    <xf numFmtId="43" fontId="1" fillId="0" borderId="10" xfId="0" applyNumberFormat="1" applyFont="1" applyBorder="1" applyAlignment="1" applyProtection="1">
      <alignment vertical="top" wrapText="1"/>
      <protection locked="0"/>
    </xf>
    <xf numFmtId="43" fontId="1" fillId="0" borderId="11" xfId="0" applyNumberFormat="1" applyFont="1" applyBorder="1" applyAlignment="1" applyProtection="1">
      <alignment vertical="top" wrapText="1"/>
      <protection locked="0"/>
    </xf>
    <xf numFmtId="43" fontId="5" fillId="0" borderId="10" xfId="0" applyNumberFormat="1" applyFont="1" applyBorder="1" applyAlignment="1" applyProtection="1">
      <alignment vertical="top" wrapText="1"/>
      <protection locked="0"/>
    </xf>
    <xf numFmtId="43" fontId="5" fillId="0" borderId="11" xfId="0" applyNumberFormat="1" applyFont="1" applyBorder="1" applyAlignment="1" applyProtection="1">
      <alignment vertical="top" wrapText="1"/>
      <protection locked="0"/>
    </xf>
    <xf numFmtId="43" fontId="9" fillId="0" borderId="10" xfId="0" applyNumberFormat="1" applyFont="1" applyBorder="1" applyAlignment="1">
      <alignment vertical="top" wrapText="1"/>
    </xf>
    <xf numFmtId="43" fontId="9" fillId="0" borderId="1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3" fontId="5" fillId="0" borderId="10" xfId="0" applyNumberFormat="1" applyFont="1" applyBorder="1" applyAlignment="1">
      <alignment vertical="top" wrapText="1"/>
    </xf>
    <xf numFmtId="43" fontId="5" fillId="0" borderId="1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Zeros="0" tabSelected="1" workbookViewId="0" topLeftCell="A1">
      <selection activeCell="I13" sqref="I13"/>
    </sheetView>
  </sheetViews>
  <sheetFormatPr defaultColWidth="9.140625" defaultRowHeight="12.75"/>
  <cols>
    <col min="1" max="1" width="23.8515625" style="0" customWidth="1"/>
    <col min="2" max="2" width="5.00390625" style="0" customWidth="1"/>
    <col min="3" max="3" width="8.8515625" style="0" customWidth="1"/>
    <col min="4" max="4" width="14.28125" style="0" customWidth="1"/>
    <col min="6" max="6" width="13.00390625" style="0" customWidth="1"/>
    <col min="7" max="7" width="15.28125" style="0" customWidth="1"/>
    <col min="8" max="8" width="15.57421875" style="0" customWidth="1"/>
    <col min="10" max="10" width="9.140625" style="9" customWidth="1"/>
  </cols>
  <sheetData>
    <row r="1" spans="1:8" ht="12.75" customHeight="1">
      <c r="A1" s="47" t="s">
        <v>0</v>
      </c>
      <c r="B1" s="48"/>
      <c r="C1" s="11" t="s">
        <v>2</v>
      </c>
      <c r="D1" s="12"/>
      <c r="E1" s="12"/>
      <c r="F1" s="13"/>
      <c r="G1" s="47" t="s">
        <v>7</v>
      </c>
      <c r="H1" s="48"/>
    </row>
    <row r="2" spans="1:8" ht="12.75">
      <c r="A2" s="49" t="s">
        <v>1</v>
      </c>
      <c r="B2" s="50"/>
      <c r="C2" s="14" t="s">
        <v>3</v>
      </c>
      <c r="D2" s="15"/>
      <c r="E2" s="15"/>
      <c r="F2" s="16"/>
      <c r="G2" s="49"/>
      <c r="H2" s="50"/>
    </row>
    <row r="3" spans="1:8" ht="12.75">
      <c r="A3" s="68" t="s">
        <v>89</v>
      </c>
      <c r="B3" s="69"/>
      <c r="C3" s="14" t="s">
        <v>4</v>
      </c>
      <c r="D3" s="17"/>
      <c r="E3" s="17"/>
      <c r="F3" s="18"/>
      <c r="G3" s="56" t="s">
        <v>95</v>
      </c>
      <c r="H3" s="57"/>
    </row>
    <row r="4" spans="1:8" ht="12.75">
      <c r="A4" s="51" t="s">
        <v>90</v>
      </c>
      <c r="B4" s="50"/>
      <c r="C4" s="14" t="s">
        <v>5</v>
      </c>
      <c r="D4" s="17"/>
      <c r="E4" s="17"/>
      <c r="F4" s="18"/>
      <c r="G4" s="58"/>
      <c r="H4" s="59"/>
    </row>
    <row r="5" spans="1:8" ht="49.5" customHeight="1">
      <c r="A5" s="44" t="s">
        <v>88</v>
      </c>
      <c r="B5" s="19"/>
      <c r="C5" s="20"/>
      <c r="D5" s="52" t="s">
        <v>94</v>
      </c>
      <c r="E5" s="52"/>
      <c r="F5" s="19"/>
      <c r="G5" s="43" t="s">
        <v>6</v>
      </c>
      <c r="H5" s="19"/>
    </row>
    <row r="6" spans="1:8" ht="18" customHeight="1">
      <c r="A6" s="40"/>
      <c r="B6" s="41"/>
      <c r="C6" s="64"/>
      <c r="D6" s="53"/>
      <c r="E6" s="53"/>
      <c r="F6" s="65"/>
      <c r="G6" s="64"/>
      <c r="H6" s="65"/>
    </row>
    <row r="7" spans="1:8" ht="22.5">
      <c r="A7" s="1" t="s">
        <v>8</v>
      </c>
      <c r="B7" s="66" t="s">
        <v>9</v>
      </c>
      <c r="C7" s="66"/>
      <c r="D7" s="1" t="s">
        <v>10</v>
      </c>
      <c r="E7" s="66" t="s">
        <v>11</v>
      </c>
      <c r="F7" s="67"/>
      <c r="G7" s="1" t="s">
        <v>9</v>
      </c>
      <c r="H7" s="1" t="s">
        <v>10</v>
      </c>
    </row>
    <row r="8" spans="1:10" s="2" customFormat="1" ht="11.25">
      <c r="A8" s="3" t="s">
        <v>12</v>
      </c>
      <c r="B8" s="83">
        <f>SUM(B9,B10,B19,B20,B24)</f>
        <v>3042971.12</v>
      </c>
      <c r="C8" s="84"/>
      <c r="D8" s="21">
        <f>SUM(D9,D10,D19,D20,D24)</f>
        <v>2924875.95</v>
      </c>
      <c r="E8" s="61" t="s">
        <v>48</v>
      </c>
      <c r="F8" s="61"/>
      <c r="G8" s="21">
        <f>SUM(G9,G10,G13,G14,G15,G16)</f>
        <v>3010018.9200000004</v>
      </c>
      <c r="H8" s="21">
        <f>SUM(H9,H10,H13,H14,H15,H16)</f>
        <v>2894521.8399999994</v>
      </c>
      <c r="J8" s="10"/>
    </row>
    <row r="9" spans="1:8" ht="22.5">
      <c r="A9" s="3" t="s">
        <v>13</v>
      </c>
      <c r="B9" s="74">
        <v>294</v>
      </c>
      <c r="C9" s="75"/>
      <c r="D9" s="7">
        <v>196</v>
      </c>
      <c r="E9" s="61" t="s">
        <v>49</v>
      </c>
      <c r="F9" s="61"/>
      <c r="G9" s="7">
        <f>3042971.12-43499.38</f>
        <v>2999471.74</v>
      </c>
      <c r="H9" s="7">
        <f>2924875.76-32952.2+0.19</f>
        <v>2891923.7499999995</v>
      </c>
    </row>
    <row r="10" spans="1:8" ht="14.25" customHeight="1">
      <c r="A10" s="3" t="s">
        <v>14</v>
      </c>
      <c r="B10" s="72">
        <f>SUM(B18,B17,B11)</f>
        <v>3042677.12</v>
      </c>
      <c r="C10" s="73"/>
      <c r="D10" s="5">
        <f>SUM(D11,D18,D17)</f>
        <v>2924679.95</v>
      </c>
      <c r="E10" s="61" t="s">
        <v>78</v>
      </c>
      <c r="F10" s="61"/>
      <c r="G10" s="5">
        <f>SUM(G11:G12)</f>
        <v>10547.18</v>
      </c>
      <c r="H10" s="5">
        <f>SUM(H11:H12)</f>
        <v>2598.09</v>
      </c>
    </row>
    <row r="11" spans="1:8" ht="12.75">
      <c r="A11" s="3" t="s">
        <v>15</v>
      </c>
      <c r="B11" s="72">
        <f>SUM(B12:C16)</f>
        <v>3035009.06</v>
      </c>
      <c r="C11" s="73"/>
      <c r="D11" s="5">
        <f>SUM(D12:D16)</f>
        <v>2924679.95</v>
      </c>
      <c r="E11" s="60" t="s">
        <v>50</v>
      </c>
      <c r="F11" s="60"/>
      <c r="G11" s="8">
        <v>10547.18</v>
      </c>
      <c r="H11" s="8">
        <v>2598.09</v>
      </c>
    </row>
    <row r="12" spans="1:8" ht="12.75">
      <c r="A12" s="4" t="s">
        <v>16</v>
      </c>
      <c r="B12" s="76"/>
      <c r="C12" s="77"/>
      <c r="D12" s="8"/>
      <c r="E12" s="60" t="s">
        <v>51</v>
      </c>
      <c r="F12" s="60"/>
      <c r="G12" s="8"/>
      <c r="H12" s="8"/>
    </row>
    <row r="13" spans="1:8" ht="27" customHeight="1">
      <c r="A13" s="4" t="s">
        <v>17</v>
      </c>
      <c r="B13" s="76">
        <v>2701887.28</v>
      </c>
      <c r="C13" s="77"/>
      <c r="D13" s="8">
        <f>1986312.9-579269.4+2713065.58-1600367.68</f>
        <v>2519741.4000000004</v>
      </c>
      <c r="E13" s="61" t="s">
        <v>52</v>
      </c>
      <c r="F13" s="61"/>
      <c r="G13" s="7"/>
      <c r="H13" s="7"/>
    </row>
    <row r="14" spans="1:8" ht="22.5">
      <c r="A14" s="4" t="s">
        <v>18</v>
      </c>
      <c r="B14" s="76">
        <v>313183.86</v>
      </c>
      <c r="C14" s="77"/>
      <c r="D14" s="8">
        <v>274153.38</v>
      </c>
      <c r="E14" s="61" t="s">
        <v>53</v>
      </c>
      <c r="F14" s="61"/>
      <c r="G14" s="7"/>
      <c r="H14" s="7"/>
    </row>
    <row r="15" spans="1:8" ht="26.25" customHeight="1">
      <c r="A15" s="4" t="s">
        <v>19</v>
      </c>
      <c r="B15" s="76">
        <v>17990.93</v>
      </c>
      <c r="C15" s="77"/>
      <c r="D15" s="8">
        <v>128465.02</v>
      </c>
      <c r="E15" s="61" t="s">
        <v>54</v>
      </c>
      <c r="F15" s="61"/>
      <c r="G15" s="7"/>
      <c r="H15" s="7"/>
    </row>
    <row r="16" spans="1:8" ht="15.75" customHeight="1">
      <c r="A16" s="4" t="s">
        <v>20</v>
      </c>
      <c r="B16" s="76">
        <v>1946.9900000000052</v>
      </c>
      <c r="C16" s="77"/>
      <c r="D16" s="8">
        <v>2320.15</v>
      </c>
      <c r="E16" s="61" t="s">
        <v>55</v>
      </c>
      <c r="F16" s="61"/>
      <c r="G16" s="7"/>
      <c r="H16" s="7"/>
    </row>
    <row r="17" spans="1:8" ht="22.5">
      <c r="A17" s="3" t="s">
        <v>21</v>
      </c>
      <c r="B17" s="74">
        <v>7668.06</v>
      </c>
      <c r="C17" s="75"/>
      <c r="D17" s="7">
        <v>0</v>
      </c>
      <c r="E17" s="61" t="s">
        <v>56</v>
      </c>
      <c r="F17" s="61"/>
      <c r="G17" s="21">
        <f>SUM(G18:G19)</f>
        <v>0</v>
      </c>
      <c r="H17" s="21">
        <f>SUM(H18:H19)</f>
        <v>0</v>
      </c>
    </row>
    <row r="18" spans="1:8" ht="22.5">
      <c r="A18" s="3" t="s">
        <v>22</v>
      </c>
      <c r="B18" s="74"/>
      <c r="C18" s="75"/>
      <c r="D18" s="7"/>
      <c r="E18" s="62" t="s">
        <v>57</v>
      </c>
      <c r="F18" s="62"/>
      <c r="G18" s="8"/>
      <c r="H18" s="8"/>
    </row>
    <row r="19" spans="1:8" ht="21" customHeight="1">
      <c r="A19" s="3" t="s">
        <v>23</v>
      </c>
      <c r="B19" s="74"/>
      <c r="C19" s="75"/>
      <c r="D19" s="7"/>
      <c r="E19" s="62" t="s">
        <v>58</v>
      </c>
      <c r="F19" s="62"/>
      <c r="G19" s="8"/>
      <c r="H19" s="8"/>
    </row>
    <row r="20" spans="1:8" ht="23.25" customHeight="1">
      <c r="A20" s="3" t="s">
        <v>24</v>
      </c>
      <c r="B20" s="72">
        <f>SUM(B21:C23)</f>
        <v>0</v>
      </c>
      <c r="C20" s="73"/>
      <c r="D20" s="5">
        <f>SUM(D21:D23)</f>
        <v>0</v>
      </c>
      <c r="E20" s="61" t="s">
        <v>59</v>
      </c>
      <c r="F20" s="61"/>
      <c r="G20" s="22"/>
      <c r="H20" s="22"/>
    </row>
    <row r="21" spans="1:8" ht="35.25" customHeight="1">
      <c r="A21" s="4" t="s">
        <v>25</v>
      </c>
      <c r="B21" s="76"/>
      <c r="C21" s="77"/>
      <c r="D21" s="8"/>
      <c r="E21" s="61" t="s">
        <v>60</v>
      </c>
      <c r="F21" s="61"/>
      <c r="G21" s="21">
        <f>SUM(G31,G22)</f>
        <v>146986.76</v>
      </c>
      <c r="H21" s="21">
        <f>SUM(H31,H22)</f>
        <v>213392.59999999998</v>
      </c>
    </row>
    <row r="22" spans="1:8" ht="22.5">
      <c r="A22" s="4" t="s">
        <v>26</v>
      </c>
      <c r="B22" s="76"/>
      <c r="C22" s="77"/>
      <c r="D22" s="8"/>
      <c r="E22" s="61" t="s">
        <v>61</v>
      </c>
      <c r="F22" s="61"/>
      <c r="G22" s="5">
        <f>SUM(G23:G30)</f>
        <v>118975.35000000002</v>
      </c>
      <c r="H22" s="5">
        <f>SUM(H23:H30)</f>
        <v>186193.71999999997</v>
      </c>
    </row>
    <row r="23" spans="1:8" ht="22.5">
      <c r="A23" s="4" t="s">
        <v>27</v>
      </c>
      <c r="B23" s="76"/>
      <c r="C23" s="77"/>
      <c r="D23" s="8"/>
      <c r="E23" s="60" t="s">
        <v>62</v>
      </c>
      <c r="F23" s="60"/>
      <c r="G23" s="8">
        <f>28643.3</f>
        <v>28643.3</v>
      </c>
      <c r="H23" s="8">
        <v>78110.56</v>
      </c>
    </row>
    <row r="24" spans="1:8" ht="22.5">
      <c r="A24" s="3" t="s">
        <v>28</v>
      </c>
      <c r="B24" s="74"/>
      <c r="C24" s="75"/>
      <c r="D24" s="7"/>
      <c r="E24" s="60" t="s">
        <v>63</v>
      </c>
      <c r="F24" s="60"/>
      <c r="G24" s="8">
        <v>8808.8</v>
      </c>
      <c r="H24" s="8">
        <v>12265</v>
      </c>
    </row>
    <row r="25" spans="1:8" ht="36.75" customHeight="1">
      <c r="A25" s="3" t="s">
        <v>29</v>
      </c>
      <c r="B25" s="83">
        <v>114034.56</v>
      </c>
      <c r="C25" s="84"/>
      <c r="D25" s="21">
        <f>SUM(D26,D31,D37,D41,D42)</f>
        <v>183038.49</v>
      </c>
      <c r="E25" s="60" t="s">
        <v>64</v>
      </c>
      <c r="F25" s="60"/>
      <c r="G25" s="8">
        <v>44044.47</v>
      </c>
      <c r="H25" s="8">
        <v>46183.68</v>
      </c>
    </row>
    <row r="26" spans="1:8" ht="30" customHeight="1">
      <c r="A26" s="3" t="s">
        <v>30</v>
      </c>
      <c r="B26" s="72">
        <f>SUM(B27:C30)</f>
        <v>24077.34</v>
      </c>
      <c r="C26" s="73"/>
      <c r="D26" s="5">
        <f>SUM(D27:D30)</f>
        <v>14314.47</v>
      </c>
      <c r="E26" s="60" t="s">
        <v>65</v>
      </c>
      <c r="F26" s="60"/>
      <c r="G26" s="8">
        <v>29708.32</v>
      </c>
      <c r="H26" s="8">
        <v>37865.52</v>
      </c>
    </row>
    <row r="27" spans="1:8" ht="24.75" customHeight="1">
      <c r="A27" s="4" t="s">
        <v>31</v>
      </c>
      <c r="B27" s="76">
        <v>12114.44</v>
      </c>
      <c r="C27" s="77"/>
      <c r="D27" s="8">
        <v>5247.24</v>
      </c>
      <c r="E27" s="60" t="s">
        <v>66</v>
      </c>
      <c r="F27" s="60"/>
      <c r="G27" s="8">
        <f>1483.46+2+6285</f>
        <v>7770.46</v>
      </c>
      <c r="H27" s="8">
        <v>11768.96</v>
      </c>
    </row>
    <row r="28" spans="1:8" ht="37.5" customHeight="1">
      <c r="A28" s="4" t="s">
        <v>32</v>
      </c>
      <c r="B28" s="76"/>
      <c r="C28" s="77"/>
      <c r="D28" s="8"/>
      <c r="E28" s="60" t="s">
        <v>67</v>
      </c>
      <c r="F28" s="60"/>
      <c r="G28" s="8">
        <v>0</v>
      </c>
      <c r="H28" s="8">
        <v>0</v>
      </c>
    </row>
    <row r="29" spans="1:8" ht="48" customHeight="1">
      <c r="A29" s="4" t="s">
        <v>33</v>
      </c>
      <c r="B29" s="76"/>
      <c r="C29" s="77"/>
      <c r="D29" s="8"/>
      <c r="E29" s="60" t="s">
        <v>68</v>
      </c>
      <c r="F29" s="60"/>
      <c r="G29" s="8"/>
      <c r="H29" s="8"/>
    </row>
    <row r="30" spans="1:8" ht="26.25" customHeight="1">
      <c r="A30" s="4" t="s">
        <v>34</v>
      </c>
      <c r="B30" s="76">
        <v>11962.9</v>
      </c>
      <c r="C30" s="77"/>
      <c r="D30" s="8">
        <v>9067.23</v>
      </c>
      <c r="E30" s="60" t="s">
        <v>77</v>
      </c>
      <c r="F30" s="60"/>
      <c r="G30" s="8"/>
      <c r="H30" s="8"/>
    </row>
    <row r="31" spans="1:8" ht="22.5">
      <c r="A31" s="3" t="s">
        <v>35</v>
      </c>
      <c r="B31" s="72">
        <f>SUM(B32:C36)</f>
        <v>59886.81</v>
      </c>
      <c r="C31" s="73"/>
      <c r="D31" s="5">
        <f>SUM(D32:D36)</f>
        <v>89012.70999999999</v>
      </c>
      <c r="E31" s="61" t="s">
        <v>69</v>
      </c>
      <c r="F31" s="61"/>
      <c r="G31" s="5">
        <f>SUM(G32:G33)</f>
        <v>28011.41</v>
      </c>
      <c r="H31" s="5">
        <f>SUM(H32:H33)</f>
        <v>27198.88</v>
      </c>
    </row>
    <row r="32" spans="1:8" ht="22.5">
      <c r="A32" s="4" t="s">
        <v>36</v>
      </c>
      <c r="B32" s="76">
        <v>44590.22</v>
      </c>
      <c r="C32" s="77"/>
      <c r="D32" s="8">
        <f>103731.17-66189.44</f>
        <v>37541.729999999996</v>
      </c>
      <c r="E32" s="60" t="s">
        <v>70</v>
      </c>
      <c r="F32" s="60"/>
      <c r="G32" s="8">
        <v>28011.41</v>
      </c>
      <c r="H32" s="8">
        <v>27198.88</v>
      </c>
    </row>
    <row r="33" spans="1:8" ht="12.75">
      <c r="A33" s="4" t="s">
        <v>91</v>
      </c>
      <c r="B33" s="76">
        <v>3775.59</v>
      </c>
      <c r="C33" s="77"/>
      <c r="D33" s="8">
        <v>31609.08</v>
      </c>
      <c r="E33" s="60" t="s">
        <v>71</v>
      </c>
      <c r="F33" s="60"/>
      <c r="G33" s="8"/>
      <c r="H33" s="8"/>
    </row>
    <row r="34" spans="1:8" ht="22.5">
      <c r="A34" s="4" t="s">
        <v>37</v>
      </c>
      <c r="B34" s="76"/>
      <c r="C34" s="77"/>
      <c r="D34" s="8"/>
      <c r="E34" s="61" t="s">
        <v>72</v>
      </c>
      <c r="F34" s="61"/>
      <c r="G34" s="21">
        <f>SUM(G35,G36)</f>
        <v>0</v>
      </c>
      <c r="H34" s="21">
        <f>SUM(H35,H36)</f>
        <v>0</v>
      </c>
    </row>
    <row r="35" spans="1:8" ht="36" customHeight="1">
      <c r="A35" s="4" t="s">
        <v>38</v>
      </c>
      <c r="B35" s="76">
        <v>11521</v>
      </c>
      <c r="C35" s="77"/>
      <c r="D35" s="8">
        <v>19861.9</v>
      </c>
      <c r="E35" s="61" t="s">
        <v>73</v>
      </c>
      <c r="F35" s="61"/>
      <c r="G35" s="7"/>
      <c r="H35" s="7"/>
    </row>
    <row r="36" spans="1:8" ht="45">
      <c r="A36" s="4" t="s">
        <v>39</v>
      </c>
      <c r="B36" s="76"/>
      <c r="C36" s="77"/>
      <c r="D36" s="8"/>
      <c r="E36" s="61" t="s">
        <v>74</v>
      </c>
      <c r="F36" s="61"/>
      <c r="G36" s="7"/>
      <c r="H36" s="7"/>
    </row>
    <row r="37" spans="1:8" ht="12.75">
      <c r="A37" s="3" t="s">
        <v>40</v>
      </c>
      <c r="B37" s="72">
        <f>SUM(B38:C40)</f>
        <v>30070.41</v>
      </c>
      <c r="C37" s="73"/>
      <c r="D37" s="5">
        <f>SUM(D38:D40)</f>
        <v>79711.31000000001</v>
      </c>
      <c r="E37" s="61" t="s">
        <v>75</v>
      </c>
      <c r="F37" s="61"/>
      <c r="G37" s="22"/>
      <c r="H37" s="22"/>
    </row>
    <row r="38" spans="1:8" ht="12.75">
      <c r="A38" s="4" t="s">
        <v>41</v>
      </c>
      <c r="B38" s="76">
        <v>422.73</v>
      </c>
      <c r="C38" s="77"/>
      <c r="D38" s="8">
        <v>2117.33</v>
      </c>
      <c r="E38" s="60"/>
      <c r="F38" s="60"/>
      <c r="G38" s="6"/>
      <c r="H38" s="6"/>
    </row>
    <row r="39" spans="1:8" ht="22.5">
      <c r="A39" s="4" t="s">
        <v>42</v>
      </c>
      <c r="B39" s="76">
        <v>28164.22</v>
      </c>
      <c r="C39" s="77"/>
      <c r="D39" s="8">
        <f>70127.1+7337.92</f>
        <v>77465.02</v>
      </c>
      <c r="E39" s="60"/>
      <c r="F39" s="60"/>
      <c r="G39" s="6"/>
      <c r="H39" s="6"/>
    </row>
    <row r="40" spans="1:8" ht="12.75">
      <c r="A40" s="4" t="s">
        <v>43</v>
      </c>
      <c r="B40" s="76">
        <v>1483.46</v>
      </c>
      <c r="C40" s="77"/>
      <c r="D40" s="8">
        <v>128.96</v>
      </c>
      <c r="E40" s="60"/>
      <c r="F40" s="60"/>
      <c r="G40" s="6"/>
      <c r="H40" s="6"/>
    </row>
    <row r="41" spans="1:8" ht="22.5">
      <c r="A41" s="3" t="s">
        <v>44</v>
      </c>
      <c r="B41" s="74"/>
      <c r="C41" s="75"/>
      <c r="D41" s="7"/>
      <c r="E41" s="60"/>
      <c r="F41" s="60"/>
      <c r="G41" s="6"/>
      <c r="H41" s="6"/>
    </row>
    <row r="42" spans="1:8" ht="22.5">
      <c r="A42" s="3" t="s">
        <v>45</v>
      </c>
      <c r="B42" s="74"/>
      <c r="C42" s="75"/>
      <c r="D42" s="7"/>
      <c r="E42" s="60"/>
      <c r="F42" s="60"/>
      <c r="G42" s="6"/>
      <c r="H42" s="6"/>
    </row>
    <row r="43" spans="1:8" ht="12.75">
      <c r="A43" s="3" t="s">
        <v>46</v>
      </c>
      <c r="B43" s="78"/>
      <c r="C43" s="79"/>
      <c r="D43" s="22"/>
      <c r="E43" s="60"/>
      <c r="F43" s="60"/>
      <c r="G43" s="6"/>
      <c r="H43" s="6"/>
    </row>
    <row r="44" spans="1:8" ht="12.75">
      <c r="A44" s="4"/>
      <c r="B44" s="70"/>
      <c r="C44" s="71"/>
      <c r="D44" s="6"/>
      <c r="E44" s="60"/>
      <c r="F44" s="60"/>
      <c r="G44" s="6"/>
      <c r="H44" s="6"/>
    </row>
    <row r="45" spans="1:10" s="23" customFormat="1" ht="21" customHeight="1">
      <c r="A45" s="45" t="s">
        <v>47</v>
      </c>
      <c r="B45" s="80">
        <f>SUM(B43,B25,B8)</f>
        <v>3157005.68</v>
      </c>
      <c r="C45" s="81"/>
      <c r="D45" s="46">
        <f>SUM(D43,D25,D8)</f>
        <v>3107914.4400000004</v>
      </c>
      <c r="E45" s="82" t="s">
        <v>76</v>
      </c>
      <c r="F45" s="82"/>
      <c r="G45" s="46">
        <f>SUM(G37,G34,G21,G20,G17,G8)</f>
        <v>3157005.6800000006</v>
      </c>
      <c r="H45" s="46">
        <f>SUM(H37,H34,H21,H20,H17,H8)</f>
        <v>3107914.4399999995</v>
      </c>
      <c r="J45" s="24"/>
    </row>
    <row r="46" spans="1:9" ht="27.75" customHeight="1">
      <c r="A46" s="25"/>
      <c r="B46" s="63"/>
      <c r="C46" s="63"/>
      <c r="D46" s="25"/>
      <c r="E46" s="63"/>
      <c r="F46" s="63"/>
      <c r="G46" s="25"/>
      <c r="H46" s="25"/>
      <c r="I46" s="29"/>
    </row>
    <row r="47" spans="1:9" ht="12.75">
      <c r="A47" s="31" t="s">
        <v>79</v>
      </c>
      <c r="B47" s="26"/>
      <c r="C47" s="26"/>
      <c r="D47" s="32"/>
      <c r="E47" s="26"/>
      <c r="F47" s="26"/>
      <c r="G47" s="32"/>
      <c r="H47" s="32"/>
      <c r="I47" s="29"/>
    </row>
    <row r="48" spans="1:9" ht="12.75">
      <c r="A48" s="33" t="s">
        <v>80</v>
      </c>
      <c r="B48" s="34"/>
      <c r="C48" s="34"/>
      <c r="D48" s="34"/>
      <c r="E48" s="34"/>
      <c r="F48" s="34"/>
      <c r="G48" s="34"/>
      <c r="H48" s="34"/>
      <c r="I48" s="35"/>
    </row>
    <row r="49" spans="1:9" ht="12.75">
      <c r="A49" s="36" t="s">
        <v>81</v>
      </c>
      <c r="B49" s="34"/>
      <c r="C49" s="34"/>
      <c r="D49" s="34"/>
      <c r="E49" s="34"/>
      <c r="F49" s="34"/>
      <c r="G49" s="34"/>
      <c r="H49" s="34"/>
      <c r="I49" s="35"/>
    </row>
    <row r="50" spans="1:9" ht="19.5" customHeight="1">
      <c r="A50" s="37" t="s">
        <v>82</v>
      </c>
      <c r="B50" s="34"/>
      <c r="C50" s="34"/>
      <c r="D50" s="34" t="s">
        <v>92</v>
      </c>
      <c r="E50" s="34"/>
      <c r="F50" s="34"/>
      <c r="G50" s="34"/>
      <c r="H50" s="34"/>
      <c r="I50" s="35"/>
    </row>
    <row r="51" spans="1:9" ht="18" customHeight="1">
      <c r="A51" s="37" t="s">
        <v>83</v>
      </c>
      <c r="B51" s="34"/>
      <c r="C51" s="34" t="s">
        <v>93</v>
      </c>
      <c r="D51" s="34"/>
      <c r="E51" s="34"/>
      <c r="F51" s="34"/>
      <c r="G51" s="34"/>
      <c r="H51" s="34"/>
      <c r="I51" s="35"/>
    </row>
    <row r="52" spans="1:9" ht="19.5" customHeight="1">
      <c r="A52" s="37" t="s">
        <v>84</v>
      </c>
      <c r="B52" s="34"/>
      <c r="C52" s="34"/>
      <c r="D52" s="34"/>
      <c r="E52" s="34"/>
      <c r="F52" s="34"/>
      <c r="G52" s="34"/>
      <c r="H52" s="34"/>
      <c r="I52" s="35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5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5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5"/>
    </row>
    <row r="56" spans="1:9" ht="12.75">
      <c r="A56" s="38"/>
      <c r="B56" s="38"/>
      <c r="C56" s="34"/>
      <c r="D56" s="42" t="s">
        <v>96</v>
      </c>
      <c r="E56" s="38"/>
      <c r="F56" s="34"/>
      <c r="G56" s="38"/>
      <c r="H56" s="38"/>
      <c r="I56" s="35"/>
    </row>
    <row r="57" spans="1:9" ht="12.75">
      <c r="A57" s="55" t="s">
        <v>85</v>
      </c>
      <c r="B57" s="55"/>
      <c r="C57" s="34"/>
      <c r="D57" s="55" t="s">
        <v>86</v>
      </c>
      <c r="E57" s="55"/>
      <c r="F57" s="34"/>
      <c r="G57" s="55" t="s">
        <v>87</v>
      </c>
      <c r="H57" s="55"/>
      <c r="I57" s="35"/>
    </row>
    <row r="58" spans="1:9" ht="12.75">
      <c r="A58" s="34"/>
      <c r="B58" s="34"/>
      <c r="C58" s="34"/>
      <c r="D58" s="34"/>
      <c r="E58" s="34"/>
      <c r="F58" s="34"/>
      <c r="G58" s="34"/>
      <c r="H58" s="34"/>
      <c r="I58" s="35"/>
    </row>
    <row r="59" spans="1:9" ht="12.75">
      <c r="A59" s="27"/>
      <c r="B59" s="54"/>
      <c r="C59" s="54"/>
      <c r="D59" s="27"/>
      <c r="E59" s="54"/>
      <c r="F59" s="54"/>
      <c r="G59" s="27"/>
      <c r="H59" s="27"/>
      <c r="I59" s="29"/>
    </row>
    <row r="60" spans="1:9" ht="12.75">
      <c r="A60" s="27"/>
      <c r="B60" s="54"/>
      <c r="C60" s="54"/>
      <c r="D60" s="27"/>
      <c r="E60" s="54"/>
      <c r="F60" s="54"/>
      <c r="G60" s="27"/>
      <c r="H60" s="27"/>
      <c r="I60" s="29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9"/>
      <c r="J61" s="30"/>
      <c r="K61" s="29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9"/>
      <c r="J62" s="30"/>
      <c r="K62" s="29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9"/>
      <c r="J63" s="30"/>
      <c r="K63" s="29"/>
    </row>
    <row r="64" spans="1:9" ht="12.75">
      <c r="A64" s="39"/>
      <c r="B64" s="39"/>
      <c r="C64" s="39"/>
      <c r="D64" s="39"/>
      <c r="E64" s="39"/>
      <c r="F64" s="39"/>
      <c r="G64" s="39"/>
      <c r="H64" s="39"/>
      <c r="I64" s="29"/>
    </row>
    <row r="65" spans="1:9" ht="12.75">
      <c r="A65" s="39"/>
      <c r="B65" s="39"/>
      <c r="C65" s="39"/>
      <c r="D65" s="39"/>
      <c r="E65" s="39"/>
      <c r="F65" s="39"/>
      <c r="G65" s="39"/>
      <c r="H65" s="39"/>
      <c r="I65" s="29"/>
    </row>
    <row r="66" spans="1:9" ht="12.75">
      <c r="A66" s="39"/>
      <c r="B66" s="39"/>
      <c r="C66" s="39"/>
      <c r="D66" s="39"/>
      <c r="E66" s="39"/>
      <c r="F66" s="39"/>
      <c r="G66" s="39"/>
      <c r="H66" s="39"/>
      <c r="I66" s="29"/>
    </row>
    <row r="67" spans="1:9" ht="12.7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2.75">
      <c r="A68" s="29"/>
      <c r="B68" s="29"/>
      <c r="C68" s="29"/>
      <c r="D68" s="29"/>
      <c r="E68" s="29"/>
      <c r="F68" s="29"/>
      <c r="G68" s="29"/>
      <c r="H68" s="29"/>
      <c r="I68" s="29"/>
    </row>
  </sheetData>
  <sheetProtection/>
  <mergeCells count="97">
    <mergeCell ref="B43:C4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4:B4"/>
    <mergeCell ref="B8:C8"/>
    <mergeCell ref="B9:C9"/>
    <mergeCell ref="B10:C10"/>
    <mergeCell ref="B7:C7"/>
    <mergeCell ref="A1:B1"/>
    <mergeCell ref="A2:B2"/>
    <mergeCell ref="A3:B3"/>
    <mergeCell ref="G1:H1"/>
    <mergeCell ref="G2:H2"/>
    <mergeCell ref="D5:E5"/>
    <mergeCell ref="C6:F6"/>
    <mergeCell ref="G6:H6"/>
    <mergeCell ref="E7:F7"/>
    <mergeCell ref="G57:H57"/>
    <mergeCell ref="B59:C59"/>
    <mergeCell ref="B60:C60"/>
    <mergeCell ref="B44:C44"/>
    <mergeCell ref="B45:C45"/>
    <mergeCell ref="B46:C46"/>
    <mergeCell ref="A57:B57"/>
    <mergeCell ref="E44:F44"/>
    <mergeCell ref="E45:F45"/>
    <mergeCell ref="E46:F46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60:F60"/>
    <mergeCell ref="E59:F59"/>
    <mergeCell ref="D57:E57"/>
    <mergeCell ref="G3:H4"/>
    <mergeCell ref="E40:F40"/>
    <mergeCell ref="E41:F41"/>
    <mergeCell ref="E42:F42"/>
    <mergeCell ref="E43:F43"/>
    <mergeCell ref="E36:F36"/>
    <mergeCell ref="E37:F37"/>
  </mergeCells>
  <printOptions/>
  <pageMargins left="0.3937007874015748" right="0.3937007874015748" top="0.5905511811023623" bottom="0.5905511811023623" header="0" footer="0"/>
  <pageSetup horizontalDpi="300" verticalDpi="300" orientation="portrait" paperSize="9" scale="92" r:id="rId1"/>
  <headerFooter alignWithMargins="0">
    <oddFooter>&amp;CStrona &amp;P</oddFooter>
  </headerFooter>
  <rowBreaks count="1" manualBreakCount="1">
    <brk id="35" max="7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 </cp:lastModifiedBy>
  <cp:lastPrinted>2007-03-22T08:21:49Z</cp:lastPrinted>
  <dcterms:created xsi:type="dcterms:W3CDTF">2004-03-11T15:04:17Z</dcterms:created>
  <dcterms:modified xsi:type="dcterms:W3CDTF">2007-03-26T06:11:21Z</dcterms:modified>
  <cp:category/>
  <cp:version/>
  <cp:contentType/>
  <cp:contentStatus/>
</cp:coreProperties>
</file>